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URESNES_SEVESC\USAGERS\RELATION USAGERS\KIT B9\"/>
    </mc:Choice>
  </mc:AlternateContent>
  <xr:revisionPtr revIDLastSave="0" documentId="13_ncr:1_{1E384AEB-07C4-407E-9161-AC55D111856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étermination du CR " sheetId="3" r:id="rId1"/>
    <sheet name="Dimensionnement" sheetId="1" r:id="rId2"/>
    <sheet name="Calcul" sheetId="2" state="hidden" r:id="rId3"/>
  </sheets>
  <definedNames>
    <definedName name="Print_Area" localSheetId="1">Dimensionnement!$B$1:$G$13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3" l="1"/>
  <c r="E7" i="1" s="1"/>
  <c r="E14" i="3"/>
  <c r="E13" i="3"/>
  <c r="E12" i="3"/>
  <c r="E11" i="3"/>
  <c r="E10" i="3"/>
  <c r="E9" i="3"/>
  <c r="E8" i="3"/>
  <c r="E7" i="3"/>
  <c r="E6" i="3"/>
  <c r="E5" i="3"/>
  <c r="E4" i="3"/>
  <c r="E15" i="3" l="1"/>
  <c r="C18" i="3" s="1"/>
  <c r="E8" i="1" s="1"/>
  <c r="I3" i="2"/>
  <c r="I4" i="2" s="1"/>
  <c r="I9" i="2" l="1"/>
  <c r="I10" i="2" s="1"/>
  <c r="E11" i="1" s="1"/>
  <c r="E12" i="1" s="1"/>
  <c r="I6" i="2"/>
  <c r="I7" i="2" s="1"/>
</calcChain>
</file>

<file path=xl/sharedStrings.xml><?xml version="1.0" encoding="utf-8"?>
<sst xmlns="http://schemas.openxmlformats.org/spreadsheetml/2006/main" count="56" uniqueCount="52">
  <si>
    <t>Outil de dimensionnement des ouvrages de retention - CD 92</t>
  </si>
  <si>
    <t xml:space="preserve">Surface totale de la parcelle </t>
  </si>
  <si>
    <t>Paramètre</t>
  </si>
  <si>
    <t>Unité</t>
  </si>
  <si>
    <t>m²</t>
  </si>
  <si>
    <t>Valeur</t>
  </si>
  <si>
    <t>Coefficient de ruissellement</t>
  </si>
  <si>
    <t>Débit de fuite réglementaire</t>
  </si>
  <si>
    <t>L/s/ha</t>
  </si>
  <si>
    <t>q (l/s/ha)</t>
  </si>
  <si>
    <t>q (mm/h)</t>
  </si>
  <si>
    <t>Source</t>
  </si>
  <si>
    <t>Format</t>
  </si>
  <si>
    <t>dmin</t>
  </si>
  <si>
    <t>dmax</t>
  </si>
  <si>
    <t>T</t>
  </si>
  <si>
    <t>a</t>
  </si>
  <si>
    <t>b</t>
  </si>
  <si>
    <t>92 - Etude 2019</t>
  </si>
  <si>
    <t>i (mm/h) = ad^(-b) (min)</t>
  </si>
  <si>
    <t>10 ans</t>
  </si>
  <si>
    <t>dcrit (min)</t>
  </si>
  <si>
    <t>v (mm)</t>
  </si>
  <si>
    <t>Domaine de validité des coefficients</t>
  </si>
  <si>
    <t>PARAMETRE</t>
  </si>
  <si>
    <t>SANS CR</t>
  </si>
  <si>
    <t>AVEC CR</t>
  </si>
  <si>
    <t>L/m²</t>
  </si>
  <si>
    <t>m³</t>
  </si>
  <si>
    <t>-</t>
  </si>
  <si>
    <t>Données d'entrée</t>
  </si>
  <si>
    <t>Résultats</t>
  </si>
  <si>
    <t>Volume de stockage nécessaire</t>
  </si>
  <si>
    <r>
      <rPr>
        <b/>
        <sz val="12"/>
        <color theme="1"/>
        <rFont val="Calibri"/>
        <family val="2"/>
        <scheme val="minor"/>
      </rPr>
      <t xml:space="preserve">Utilisation : </t>
    </r>
    <r>
      <rPr>
        <sz val="12"/>
        <color theme="1"/>
        <rFont val="Calibri"/>
        <family val="2"/>
        <scheme val="minor"/>
      </rPr>
      <t xml:space="preserve">
 Renseigner les paramètres du projet : surface totale, coefficient de ruissellement, débit de fuite
 L'outil fournit le volume de stockage à réaliser pour retenir une pluie décennale et l'évacuer au débit de fuite réglementaire</t>
    </r>
  </si>
  <si>
    <t>Min</t>
  </si>
  <si>
    <t>Max</t>
  </si>
  <si>
    <t>Nature terrain</t>
  </si>
  <si>
    <t>Coef</t>
  </si>
  <si>
    <t>Surface</t>
  </si>
  <si>
    <t>Surface active</t>
  </si>
  <si>
    <t>Voiries, allées, parkings,… imperméables</t>
  </si>
  <si>
    <t>Toiture imperméable</t>
  </si>
  <si>
    <t>Toiture gravillonnée</t>
  </si>
  <si>
    <t>Toiture végétalisée extensive (5-15 cm épaisseur)</t>
  </si>
  <si>
    <t>Toiture végétalisée semi-intensive (15-40 cm épaisseur)</t>
  </si>
  <si>
    <t>Toiture intensive (40 cm à 1m d'épaisseur)</t>
  </si>
  <si>
    <t>Revêtement  semi-perméable</t>
  </si>
  <si>
    <t>Terre végétale sur dalle &lt; 40 cm d'épaisseur</t>
  </si>
  <si>
    <t>Terre végétale sur dalle &gt; 40 cm épaisseur</t>
  </si>
  <si>
    <t>Espace vert en pleine terre</t>
  </si>
  <si>
    <t>Surface non collectée ou auto-gérée (espace pleine terre ;  substrat &gt; 80 cm épaisseur ou toiture régulée)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</si>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</sst>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1" fontId="0" fillId="0" borderId="0" xfId="0" applyNumberFormat="1"/>
    <xf numFmtId="2" fontId="0" fillId="0" borderId="0" xfId="0" applyNumberFormat="1"/>
    <xf numFmtId="0" fontId="1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4" fillId="2" borderId="7" xfId="0" applyFont="1" applyFill="1" applyBorder="1"/>
    <xf numFmtId="11" fontId="4" fillId="2" borderId="7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11" fontId="4" fillId="0" borderId="0" xfId="0" applyNumberFormat="1" applyFont="1" applyBorder="1" applyAlignment="1">
      <alignment horizontal="center"/>
    </xf>
    <xf numFmtId="0" fontId="4" fillId="2" borderId="12" xfId="0" applyFont="1" applyFill="1" applyBorder="1"/>
    <xf numFmtId="11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/>
    <xf numFmtId="11" fontId="4" fillId="2" borderId="15" xfId="0" quotePrefix="1" applyNumberFormat="1" applyFont="1" applyFill="1" applyBorder="1" applyAlignment="1">
      <alignment horizontal="center"/>
    </xf>
    <xf numFmtId="11" fontId="4" fillId="4" borderId="4" xfId="0" applyNumberFormat="1" applyFont="1" applyFill="1" applyBorder="1" applyAlignment="1">
      <alignment horizontal="center"/>
    </xf>
    <xf numFmtId="11" fontId="4" fillId="4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1" fontId="4" fillId="5" borderId="9" xfId="0" applyNumberFormat="1" applyFont="1" applyFill="1" applyBorder="1" applyAlignment="1" applyProtection="1">
      <alignment horizontal="center"/>
    </xf>
    <xf numFmtId="164" fontId="4" fillId="5" borderId="11" xfId="0" applyNumberFormat="1" applyFont="1" applyFill="1" applyBorder="1" applyAlignment="1" applyProtection="1">
      <alignment horizontal="center"/>
    </xf>
    <xf numFmtId="0" fontId="0" fillId="6" borderId="19" xfId="0" applyFill="1" applyBorder="1"/>
    <xf numFmtId="0" fontId="0" fillId="7" borderId="19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8"/>
  <sheetViews>
    <sheetView tabSelected="1" workbookViewId="0"/>
  </sheetViews>
  <sheetFormatPr baseColWidth="10" defaultRowHeight="15" x14ac:dyDescent="0.25"/>
  <cols>
    <col min="2" max="2" width="96" customWidth="1"/>
    <col min="5" max="5" width="13.28515625" bestFit="1" customWidth="1"/>
  </cols>
  <sheetData>
    <row r="1" spans="2:5" ht="15.75" thickBot="1" x14ac:dyDescent="0.3"/>
    <row r="2" spans="2:5" ht="15.75" thickBot="1" x14ac:dyDescent="0.3">
      <c r="B2" s="37" t="s">
        <v>36</v>
      </c>
      <c r="C2" s="37" t="s">
        <v>37</v>
      </c>
      <c r="D2" s="37" t="s">
        <v>38</v>
      </c>
      <c r="E2" s="37" t="s">
        <v>39</v>
      </c>
    </row>
    <row r="3" spans="2:5" ht="15.75" thickBot="1" x14ac:dyDescent="0.3"/>
    <row r="4" spans="2:5" x14ac:dyDescent="0.25">
      <c r="B4" s="39" t="s">
        <v>40</v>
      </c>
      <c r="C4" s="40">
        <v>0.95</v>
      </c>
      <c r="D4" s="40">
        <v>0</v>
      </c>
      <c r="E4" s="41">
        <f t="shared" ref="E4:E13" si="0">C4*D4</f>
        <v>0</v>
      </c>
    </row>
    <row r="5" spans="2:5" x14ac:dyDescent="0.25">
      <c r="B5" s="7" t="s">
        <v>41</v>
      </c>
      <c r="C5" s="5">
        <v>0.95</v>
      </c>
      <c r="D5" s="5">
        <v>0</v>
      </c>
      <c r="E5" s="6">
        <f>C5*D5</f>
        <v>0</v>
      </c>
    </row>
    <row r="6" spans="2:5" x14ac:dyDescent="0.25">
      <c r="B6" s="7" t="s">
        <v>42</v>
      </c>
      <c r="C6" s="5">
        <v>0.7</v>
      </c>
      <c r="D6" s="5">
        <v>0</v>
      </c>
      <c r="E6" s="6">
        <f t="shared" si="0"/>
        <v>0</v>
      </c>
    </row>
    <row r="7" spans="2:5" x14ac:dyDescent="0.25">
      <c r="B7" s="7" t="s">
        <v>43</v>
      </c>
      <c r="C7" s="5">
        <v>0.6</v>
      </c>
      <c r="D7" s="5">
        <v>0</v>
      </c>
      <c r="E7" s="6">
        <f t="shared" si="0"/>
        <v>0</v>
      </c>
    </row>
    <row r="8" spans="2:5" x14ac:dyDescent="0.25">
      <c r="B8" s="7" t="s">
        <v>44</v>
      </c>
      <c r="C8" s="5">
        <v>0.4</v>
      </c>
      <c r="D8" s="5">
        <v>0</v>
      </c>
      <c r="E8" s="6">
        <f t="shared" si="0"/>
        <v>0</v>
      </c>
    </row>
    <row r="9" spans="2:5" x14ac:dyDescent="0.25">
      <c r="B9" s="7" t="s">
        <v>45</v>
      </c>
      <c r="C9" s="5">
        <v>0.2</v>
      </c>
      <c r="D9" s="5">
        <v>0</v>
      </c>
      <c r="E9" s="6">
        <f t="shared" si="0"/>
        <v>0</v>
      </c>
    </row>
    <row r="10" spans="2:5" x14ac:dyDescent="0.25">
      <c r="B10" s="7" t="s">
        <v>46</v>
      </c>
      <c r="C10" s="5">
        <v>0.7</v>
      </c>
      <c r="D10" s="5">
        <v>0</v>
      </c>
      <c r="E10" s="6">
        <f>C10*D10</f>
        <v>0</v>
      </c>
    </row>
    <row r="11" spans="2:5" x14ac:dyDescent="0.25">
      <c r="B11" s="7" t="s">
        <v>47</v>
      </c>
      <c r="C11" s="5">
        <v>0.4</v>
      </c>
      <c r="D11" s="5">
        <v>0</v>
      </c>
      <c r="E11" s="6">
        <f>C11*D11</f>
        <v>0</v>
      </c>
    </row>
    <row r="12" spans="2:5" x14ac:dyDescent="0.25">
      <c r="B12" s="7" t="s">
        <v>48</v>
      </c>
      <c r="C12" s="5">
        <v>0.2</v>
      </c>
      <c r="D12" s="5">
        <v>0</v>
      </c>
      <c r="E12" s="6">
        <f>C12*D12</f>
        <v>0</v>
      </c>
    </row>
    <row r="13" spans="2:5" x14ac:dyDescent="0.25">
      <c r="B13" s="7" t="s">
        <v>49</v>
      </c>
      <c r="C13" s="5">
        <v>0.2</v>
      </c>
      <c r="D13" s="5">
        <v>0</v>
      </c>
      <c r="E13" s="6">
        <f t="shared" si="0"/>
        <v>0</v>
      </c>
    </row>
    <row r="14" spans="2:5" ht="15.75" thickBot="1" x14ac:dyDescent="0.3">
      <c r="B14" s="8" t="s">
        <v>50</v>
      </c>
      <c r="C14" s="9">
        <v>0</v>
      </c>
      <c r="D14" s="9">
        <v>0</v>
      </c>
      <c r="E14" s="10">
        <f>C14*D14</f>
        <v>0</v>
      </c>
    </row>
    <row r="15" spans="2:5" x14ac:dyDescent="0.25">
      <c r="B15" t="s">
        <v>51</v>
      </c>
      <c r="C15">
        <v>0</v>
      </c>
      <c r="D15">
        <f>SUM(D4:D14)</f>
        <v>0</v>
      </c>
      <c r="E15">
        <f>SUM(E4:E14)</f>
        <v>0</v>
      </c>
    </row>
    <row r="17" spans="2:3" ht="15.75" thickBot="1" x14ac:dyDescent="0.3"/>
    <row r="18" spans="2:3" ht="15.75" thickBot="1" x14ac:dyDescent="0.3">
      <c r="B18" s="38" t="s">
        <v>6</v>
      </c>
      <c r="C18" t="e">
        <f>E15/D15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zoomScaleNormal="100" workbookViewId="0">
      <selection activeCell="E11" sqref="E11"/>
    </sheetView>
  </sheetViews>
  <sheetFormatPr baseColWidth="10" defaultColWidth="9.140625" defaultRowHeight="15" x14ac:dyDescent="0.25"/>
  <cols>
    <col min="2" max="2" width="12" customWidth="1"/>
    <col min="3" max="3" width="38.42578125" customWidth="1"/>
    <col min="4" max="4" width="11.28515625" customWidth="1"/>
    <col min="5" max="5" width="12.140625" customWidth="1"/>
  </cols>
  <sheetData>
    <row r="1" spans="2:7" ht="21" x14ac:dyDescent="0.35">
      <c r="B1" s="42" t="s">
        <v>0</v>
      </c>
      <c r="C1" s="43"/>
      <c r="D1" s="43"/>
      <c r="E1" s="43"/>
      <c r="F1" s="43"/>
      <c r="G1" s="44"/>
    </row>
    <row r="2" spans="2:7" x14ac:dyDescent="0.25">
      <c r="B2" s="4"/>
      <c r="C2" s="5"/>
      <c r="D2" s="5"/>
      <c r="E2" s="5"/>
      <c r="F2" s="5"/>
      <c r="G2" s="6"/>
    </row>
    <row r="3" spans="2:7" ht="66.75" customHeight="1" x14ac:dyDescent="0.25">
      <c r="B3" s="45" t="s">
        <v>33</v>
      </c>
      <c r="C3" s="46"/>
      <c r="D3" s="46"/>
      <c r="E3" s="46"/>
      <c r="F3" s="46"/>
      <c r="G3" s="47"/>
    </row>
    <row r="4" spans="2:7" x14ac:dyDescent="0.25">
      <c r="B4" s="7"/>
      <c r="C4" s="5"/>
      <c r="D4" s="5"/>
      <c r="E4" s="5"/>
      <c r="F4" s="5"/>
      <c r="G4" s="6"/>
    </row>
    <row r="5" spans="2:7" x14ac:dyDescent="0.25">
      <c r="B5" s="7"/>
      <c r="C5" s="5"/>
      <c r="D5" s="5"/>
      <c r="E5" s="5"/>
      <c r="F5" s="5"/>
      <c r="G5" s="6"/>
    </row>
    <row r="6" spans="2:7" ht="15.75" thickBot="1" x14ac:dyDescent="0.3">
      <c r="B6" s="7"/>
      <c r="C6" s="11" t="s">
        <v>2</v>
      </c>
      <c r="D6" s="12" t="s">
        <v>3</v>
      </c>
      <c r="E6" s="12" t="s">
        <v>5</v>
      </c>
      <c r="F6" s="24" t="s">
        <v>34</v>
      </c>
      <c r="G6" s="25" t="s">
        <v>35</v>
      </c>
    </row>
    <row r="7" spans="2:7" ht="15.75" x14ac:dyDescent="0.25">
      <c r="B7" s="48" t="s">
        <v>30</v>
      </c>
      <c r="C7" s="18" t="s">
        <v>1</v>
      </c>
      <c r="D7" s="19" t="s">
        <v>4</v>
      </c>
      <c r="E7" s="32">
        <f>'Détermination du CR '!D15</f>
        <v>0</v>
      </c>
      <c r="F7" s="26">
        <v>0</v>
      </c>
      <c r="G7" s="27" t="s">
        <v>29</v>
      </c>
    </row>
    <row r="8" spans="2:7" ht="15.75" x14ac:dyDescent="0.25">
      <c r="B8" s="49"/>
      <c r="C8" s="20" t="s">
        <v>6</v>
      </c>
      <c r="D8" s="21" t="s">
        <v>29</v>
      </c>
      <c r="E8" s="33" t="e">
        <f>'Détermination du CR '!C18</f>
        <v>#DIV/0!</v>
      </c>
      <c r="F8" s="28">
        <v>0</v>
      </c>
      <c r="G8" s="29">
        <v>1</v>
      </c>
    </row>
    <row r="9" spans="2:7" ht="16.5" thickBot="1" x14ac:dyDescent="0.3">
      <c r="B9" s="50"/>
      <c r="C9" s="13" t="s">
        <v>7</v>
      </c>
      <c r="D9" s="14" t="s">
        <v>8</v>
      </c>
      <c r="E9" s="34">
        <v>2</v>
      </c>
      <c r="F9" s="30">
        <v>2</v>
      </c>
      <c r="G9" s="31">
        <v>15</v>
      </c>
    </row>
    <row r="10" spans="2:7" ht="16.5" thickBot="1" x14ac:dyDescent="0.3">
      <c r="B10" s="15"/>
      <c r="C10" s="16"/>
      <c r="D10" s="17"/>
      <c r="E10" s="16"/>
      <c r="F10" s="5"/>
      <c r="G10" s="6"/>
    </row>
    <row r="11" spans="2:7" ht="15.75" x14ac:dyDescent="0.25">
      <c r="B11" s="51" t="s">
        <v>31</v>
      </c>
      <c r="C11" s="53" t="s">
        <v>32</v>
      </c>
      <c r="D11" s="22" t="s">
        <v>27</v>
      </c>
      <c r="E11" s="35" t="str">
        <f>IFERROR(Calcul!I10,"-")</f>
        <v>-</v>
      </c>
      <c r="F11" s="5"/>
      <c r="G11" s="6"/>
    </row>
    <row r="12" spans="2:7" ht="16.5" thickBot="1" x14ac:dyDescent="0.3">
      <c r="B12" s="52"/>
      <c r="C12" s="54"/>
      <c r="D12" s="23" t="s">
        <v>28</v>
      </c>
      <c r="E12" s="36" t="str">
        <f>IFERROR(E11*E7/1000,"-")</f>
        <v>-</v>
      </c>
      <c r="F12" s="5"/>
      <c r="G12" s="6"/>
    </row>
    <row r="13" spans="2:7" ht="15.75" thickBot="1" x14ac:dyDescent="0.3">
      <c r="B13" s="8"/>
      <c r="C13" s="9"/>
      <c r="D13" s="9"/>
      <c r="E13" s="9"/>
      <c r="F13" s="9"/>
      <c r="G13" s="10"/>
    </row>
  </sheetData>
  <sheetProtection selectLockedCells="1"/>
  <mergeCells count="5">
    <mergeCell ref="B1:G1"/>
    <mergeCell ref="B3:G3"/>
    <mergeCell ref="B7:B9"/>
    <mergeCell ref="B11:B12"/>
    <mergeCell ref="C11:C12"/>
  </mergeCells>
  <conditionalFormatting sqref="F7">
    <cfRule type="cellIs" dxfId="5" priority="5" operator="greaterThan">
      <formula>$E$7</formula>
    </cfRule>
  </conditionalFormatting>
  <conditionalFormatting sqref="F8">
    <cfRule type="cellIs" dxfId="4" priority="4" operator="greaterThan">
      <formula>$E$8</formula>
    </cfRule>
  </conditionalFormatting>
  <conditionalFormatting sqref="F9">
    <cfRule type="cellIs" dxfId="3" priority="3" operator="greaterThan">
      <formula>$E$9</formula>
    </cfRule>
  </conditionalFormatting>
  <conditionalFormatting sqref="G8">
    <cfRule type="cellIs" dxfId="2" priority="2" operator="lessThan">
      <formula>$E$8</formula>
    </cfRule>
  </conditionalFormatting>
  <conditionalFormatting sqref="G9">
    <cfRule type="cellIs" dxfId="1" priority="1" operator="lessThan">
      <formula>$E$9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0"/>
  <sheetViews>
    <sheetView workbookViewId="0">
      <selection activeCell="B41" sqref="B41"/>
    </sheetView>
  </sheetViews>
  <sheetFormatPr baseColWidth="10" defaultRowHeight="15" x14ac:dyDescent="0.25"/>
  <cols>
    <col min="1" max="1" width="14.140625" bestFit="1" customWidth="1"/>
    <col min="2" max="2" width="22.7109375" bestFit="1" customWidth="1"/>
    <col min="3" max="3" width="5.5703125" bestFit="1" customWidth="1"/>
    <col min="4" max="4" width="5.85546875" bestFit="1" customWidth="1"/>
  </cols>
  <sheetData>
    <row r="2" spans="1:11" x14ac:dyDescent="0.25">
      <c r="I2" t="s">
        <v>24</v>
      </c>
    </row>
    <row r="3" spans="1:11" x14ac:dyDescent="0.25">
      <c r="H3" s="1" t="s">
        <v>9</v>
      </c>
      <c r="I3">
        <f>+Dimensionnement!E9</f>
        <v>2</v>
      </c>
    </row>
    <row r="4" spans="1:11" x14ac:dyDescent="0.25">
      <c r="C4" t="s">
        <v>23</v>
      </c>
      <c r="H4" t="s">
        <v>10</v>
      </c>
      <c r="I4">
        <f t="shared" ref="I4" si="0">+I3*0.36</f>
        <v>0.72</v>
      </c>
    </row>
    <row r="5" spans="1:1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</row>
    <row r="6" spans="1:11" x14ac:dyDescent="0.25">
      <c r="A6" t="s">
        <v>18</v>
      </c>
      <c r="B6" t="s">
        <v>19</v>
      </c>
      <c r="C6">
        <v>60</v>
      </c>
      <c r="D6">
        <v>1440</v>
      </c>
      <c r="E6" t="s">
        <v>20</v>
      </c>
      <c r="F6">
        <v>954.15324563649779</v>
      </c>
      <c r="G6">
        <v>0.81722581126408922</v>
      </c>
      <c r="H6" t="s">
        <v>21</v>
      </c>
      <c r="I6" s="2">
        <f t="shared" ref="I6" si="1">POWER(I$4/$F6/(1-$G6),-1/$G6)</f>
        <v>826.85949028109701</v>
      </c>
      <c r="K6" t="s">
        <v>25</v>
      </c>
    </row>
    <row r="7" spans="1:11" x14ac:dyDescent="0.25">
      <c r="H7" t="s">
        <v>22</v>
      </c>
      <c r="I7" s="3">
        <f t="shared" ref="I7" si="2">+$F6*POWER(I6,-$G6)*I6/60-I$4*I6/60</f>
        <v>44.364967882160215</v>
      </c>
    </row>
    <row r="9" spans="1:11" x14ac:dyDescent="0.25">
      <c r="H9" t="s">
        <v>21</v>
      </c>
      <c r="I9" s="2" t="e">
        <f>POWER(I$4/$F6/(1-$G6)/Dimensionnement!$E$8,-1/$G6)</f>
        <v>#DIV/0!</v>
      </c>
      <c r="K9" t="s">
        <v>26</v>
      </c>
    </row>
    <row r="10" spans="1:11" x14ac:dyDescent="0.25">
      <c r="H10" t="s">
        <v>22</v>
      </c>
      <c r="I10" s="3" t="e">
        <f>+Dimensionnement!$E$8*$F6*POWER(I9,-$G6)*I9/60-I$4*I9/60</f>
        <v>#DIV/0!</v>
      </c>
    </row>
  </sheetData>
  <conditionalFormatting sqref="I6 I9">
    <cfRule type="cellIs" dxfId="0" priority="2" operator="notBetween">
      <formula>$C$6</formula>
      <formula>$D$6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4BF58B4E528244A9AFB973E4DF7A6E" ma:contentTypeVersion="15" ma:contentTypeDescription="Crée un document." ma:contentTypeScope="" ma:versionID="6bfd9700fc564ea5ba0f5e5acbf06d4a">
  <xsd:schema xmlns:xsd="http://www.w3.org/2001/XMLSchema" xmlns:xs="http://www.w3.org/2001/XMLSchema" xmlns:p="http://schemas.microsoft.com/office/2006/metadata/properties" xmlns:ns2="25815f64-24bc-46de-ad70-134611e42b4a" xmlns:ns3="3e1b172a-2a38-4bdc-9340-2a70aa90285b" targetNamespace="http://schemas.microsoft.com/office/2006/metadata/properties" ma:root="true" ma:fieldsID="f855377027423cf5f3082c67415a9ecb" ns2:_="" ns3:_="">
    <xsd:import namespace="25815f64-24bc-46de-ad70-134611e42b4a"/>
    <xsd:import namespace="3e1b172a-2a38-4bdc-9340-2a70aa9028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Details" minOccurs="0"/>
                <xsd:element ref="ns3:SharedWithUser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15f64-24bc-46de-ad70-134611e42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b172a-2a38-4bdc-9340-2a70aa90285b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4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ace10e6-8c8a-46b5-9435-807f619c65c5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02B43B-F41B-4F47-8847-41D463EC5D1C}"/>
</file>

<file path=customXml/itemProps2.xml><?xml version="1.0" encoding="utf-8"?>
<ds:datastoreItem xmlns:ds="http://schemas.openxmlformats.org/officeDocument/2006/customXml" ds:itemID="{46D653C0-5992-4A56-AD22-368048F1F9C3}"/>
</file>

<file path=customXml/itemProps3.xml><?xml version="1.0" encoding="utf-8"?>
<ds:datastoreItem xmlns:ds="http://schemas.openxmlformats.org/officeDocument/2006/customXml" ds:itemID="{302A5597-BF46-4C27-AA6A-926EE381D8DB}"/>
</file>

<file path=customXml/itemProps4.xml><?xml version="1.0" encoding="utf-8"?>
<ds:datastoreItem xmlns:ds="http://schemas.openxmlformats.org/officeDocument/2006/customXml" ds:itemID="{C6CD2F1E-8552-4A39-9D5E-474F4BFE8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Détermination du CR </vt:lpstr>
      <vt:lpstr>Dimensionnement</vt:lpstr>
      <vt:lpstr>Calcul</vt:lpstr>
      <vt:lpstr>Dimensionnement!Print_Area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BOUSSAC Claire - PACT/DE/SEPE</dc:creator>
  <cp:lastModifiedBy>Goursaud, Chloe</cp:lastModifiedBy>
  <dcterms:created xsi:type="dcterms:W3CDTF">2006-09-16T00:00:00Z</dcterms:created>
  <dcterms:modified xsi:type="dcterms:W3CDTF">2020-07-07T14:00:56Z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0x0101005B4BF58B4E528244A9AFB973E4DF7A6E</vt:lpwstr>
  </property>
</Properties>
</file>